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W:\BOONG 2021\NĂM 2026\16. ND MỨC CHI CỦA ĐẢNG ỦY XÃ PHƯỜNG\2. Xin ý kiến các ngành\"/>
    </mc:Choice>
  </mc:AlternateContent>
  <xr:revisionPtr revIDLastSave="0" documentId="13_ncr:1_{3E202591-60EE-41DE-8674-9EBB097ED024}" xr6:coauthVersionLast="47" xr6:coauthVersionMax="47" xr10:uidLastSave="{00000000-0000-0000-0000-000000000000}"/>
  <bookViews>
    <workbookView xWindow="-110" yWindow="-110" windowWidth="19420" windowHeight="11500" xr2:uid="{C08E1147-1817-413C-AC06-5701C74AA5E8}"/>
  </bookViews>
  <sheets>
    <sheet name="SS" sheetId="1" r:id="rId1"/>
  </sheets>
  <definedNames>
    <definedName name="_xlnm.Print_Area" localSheetId="0">SS!$A$1:$E$33</definedName>
    <definedName name="_xlnm.Print_Titles" localSheetId="0">SS!$7:$8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 l="1"/>
  <c r="G27" i="1"/>
  <c r="F27" i="1"/>
  <c r="F25" i="1"/>
  <c r="F24" i="1"/>
  <c r="F23" i="1"/>
  <c r="F22" i="1"/>
  <c r="F21" i="1"/>
  <c r="G17" i="1"/>
  <c r="F17" i="1"/>
  <c r="G16" i="1"/>
  <c r="F16" i="1"/>
  <c r="G12" i="1"/>
  <c r="F12" i="1"/>
  <c r="G11" i="1"/>
  <c r="F11" i="1"/>
</calcChain>
</file>

<file path=xl/sharedStrings.xml><?xml version="1.0" encoding="utf-8"?>
<sst xmlns="http://schemas.openxmlformats.org/spreadsheetml/2006/main" count="90" uniqueCount="80">
  <si>
    <t>THUYẾT MINH</t>
  </si>
  <si>
    <t>STT</t>
  </si>
  <si>
    <t>Độc lập- Tự do- Hạnh phúc</t>
  </si>
  <si>
    <t xml:space="preserve">      SỞ TÀI CHÍNH </t>
  </si>
  <si>
    <t>CỘNG HÒA XÃ HỘI CHỦ NGHĨA VIỆT NAM</t>
  </si>
  <si>
    <t>UBND TUYÊN QUANG</t>
  </si>
  <si>
    <t>BẢN SO SÁNH, THUYẾT MINH</t>
  </si>
  <si>
    <t>(Kèm theo dự thảo Tờ trình của UBND tỉnh)</t>
  </si>
  <si>
    <t>Nghị quyết quy định mức chi hoạt động của Đảng ủy xã, phường trên địa bàn tỉnh Tuyên Quang</t>
  </si>
  <si>
    <t>Quy định số 113-QĐ/VPTW ngày 25/3/2026 của Văn phòng Trung ương Đảng</t>
  </si>
  <si>
    <t xml:space="preserve">DỰ THẢO VĂN BẢN QUY PHẠM PHÁP LUẬT </t>
  </si>
  <si>
    <t>Điều 2. Chi xây dựng và thẩm định văn bản trình Đảng ủy, Ban Thường vụ đảng ủy xã, phường</t>
  </si>
  <si>
    <t>Điều 5. Chi xây dựng và thẩm định văn bản trình tỉnh ủy, thành ủy; ban thường vụ tỉnh ủy, thành ủy ban hành</t>
  </si>
  <si>
    <t>Đối với văn bản mới (hoặc văn bản thay thế)</t>
  </si>
  <si>
    <t>a) Văn bản do tỉnh ủy, thành ủy quyết định ban hành
- Nghị quyết, quy chế, quy định: Trường hợp được cấp có thẩm quyền giao xây dựng đề án, mức chi tối đa 50.000.000 đồng/văn bản; trường hợp không giao xây dựng đề án, mức chi tối đa 40.000.000 đồng/văn bản.
- Quyết định phê duyệt ban hành đề án để thực hiện: Mức chi tối đa 40.000.000 đồng/văn bản.</t>
  </si>
  <si>
    <t>2. Đối với văn bản sửa đổi, bổ sung
Tùy theo nội dung, phạm vi sửa đổi, mức chi tối đa bằng 60% quy định tại khoản 1 Điều này.</t>
  </si>
  <si>
    <t>3. Mức chi quy định tại khoản 1, 2 Điều này là mức khoán chi đến khi văn bản được ký ban hành bao gồm: Xây dựng dự thảo văn bản, chi hỗ trợ trực tiếp, gián tiếp cho công tác xây dựng văn bản, chi hội họp, hội thảo, chi thuê chuyên gia (nếu có)</t>
  </si>
  <si>
    <t>4. Chi thẩm định văn bản (bao gồm: Nghị quyết, quy chế, quy định, đề án)</t>
  </si>
  <si>
    <t>d) Mức chi quy định tại điểm a, b khoản này là mức khoán chi đến khi văn bản được ban hành. Sản phẩm của thẩm định văn bản nêu trên gồm: Báo cáo thẩm định, ý kiến thẩm định bằng văn bản hoặc thể hiện tại biên bản họp thẩm định.</t>
  </si>
  <si>
    <t>c) Đối với văn bản chỉ thực hiện nhiệm vụ thẩm định về thẩm quyền và thể thức văn bản, mức chi bằng 30% tổng mức chi thẩm định văn bản nêu trên.</t>
  </si>
  <si>
    <t>b) Văn bản do ban thường vụ tỉnh ủy, thành ủy quyết định ban hành
- Nghị quyết, quy chế, quy định: Trường hợp được cấp có thẩm quyền giao xây dựng đề án, mức chi tối đa 40.000.000 đồng/văn bản; trường hợp không giao xây dựng đề án, mức chi tối đa 30.000.000 đồng/văn bản.
- Quyết định phê duyệt ban hành đề án để thực hiện: Mức chi tối đa 30.000.000 đồng/văn bản.</t>
  </si>
  <si>
    <t>Đối với văn bản sửa đổi, bổ sung
Tùy theo nội dung, phạm vi sửa đổi, mức chi tối đa bằng 60% quy định nêu trên</t>
  </si>
  <si>
    <t>Mức chi quy định nêu trên là mức khoán chi đến khi văn bản được ban hành</t>
  </si>
  <si>
    <t>Chi thẩm định văn bản (bao gồm: Nghị quyết, quy chế, quy định, đề án)</t>
  </si>
  <si>
    <t>a) Văn bản trình tỉnh ủy, thành ủy
- Thẩm định ban hành nghị quyết, quy chế, quy định: Trường hợp được cấp có thẩm quyền giao xây dựng đề án, mức chi tối đa 15.000.000 đồng/văn bản; trường hợp không giao xây dựng đề án, mức chi tối đa 12.000.000 đồng/văn bản.
- Thẩm định quyết định phê duyệt ban hành đề án để thực hiện: Mức chi tối đa 12.000.000 đồng/văn bản.</t>
  </si>
  <si>
    <t>b) Văn bản trình ban thường vụ tỉnh ủy, thành ủy
- Thẩm định ban hành nghị quyết, quy chế, quy định: Trường hợp được cấp có thẩm quyền giao xây dựng đề án, mức chi tối đa 12.000.000 đồng/văn bản; trường hợp không giao xây dựng đề án, mức chi tối đa 10.000.000 đồng/văn bản.
- Thẩm định quyết định phê duyệt ban hành đề án để thực hiện: Mức chi tối đa 10.000.000 đồng/văn bản.</t>
  </si>
  <si>
    <t>c) Đối với văn bản chỉ thực hiện nhiệm vụ thẩm định về thẩm quyền và thể thức văn bản, mức chi tối đa bằng 30% tổng mức chi thẩm định văn bản nêu trên</t>
  </si>
  <si>
    <t>d) Mức chi quy định nêu trên là mức khoán chi đến khi văn bản được ban hành. Sản phẩm của thẩm định văn bản nêu trên gồm: Báo cáo thẩm định, ý kiến thẩm định bằng văn bản hoặc thể hiện tại biên bản họp thẩm định</t>
  </si>
  <si>
    <t>Điều 3. Chi xây dựng một số văn bản khác trình Đảng ủy, Ban Thường Đảng ủy xã, phường</t>
  </si>
  <si>
    <t>Điều 6. Chi xây dựng một số văn bản khác trình tỉnh ủy, thành ủy; ban thường vụ tỉnh uỷ, thành ủy</t>
  </si>
  <si>
    <t>1. Xây dựng chương trình làm việc toàn khoá, báo cáo tổng kết nhiệm kỳ của tỉnh ủy, thành ủy: Mức chi tối đa 30.000.000 đồng/chương trình/báo cáo.</t>
  </si>
  <si>
    <t>2. Xây dựng chương trình kiểm tra, giám sát toàn khoá của tỉnh ủy, thành ủy; báo cáo tổng kết nhiệm kỳ công tác kiểm tra, giám sát; báo cáo tổng kết nhiệm kỳ công tác tài chính đảng; báo cáo sơ kết, tổng kết chỉ thị, nghị quyết của Trung ương: Mức chi tối đa 15.000.000 đồng/chương trình/báo cáo.</t>
  </si>
  <si>
    <t>3. Xây dựng các báo cáo, bao gồm: Báo cáo sơ kết, tổng kết chuyên đề thực hiện các chỉ thị, nghị quyết của tỉnh ủy, thành ủy; báo cáo tổng kết năm của tỉnh ủy, thành ủy; báo cáo tổng kết năm công tác kiểm tra, giám sát của tỉnh ủy, thành ủy; báo cáo công tác tài chính đảng hằng năm của tỉnh ủy, thành ủy. Mức chi tối đa 9.000.000 đồng/báo cáo.</t>
  </si>
  <si>
    <t>4. Xây dựng chương trình làm việc năm của tỉnh ủy, thành ủy: Mức chi tối đa 7.000.000 đồng/chương trình.</t>
  </si>
  <si>
    <t>5. Chi xây dựng chỉ thị; kết luận; chương trình hành động, kế hoạch thực hiện nghị quyết của tỉnh ủy, thành ủy, ban thường vụ tỉnh ủy, thành ủy: Mức chi tối đa 5.000.000 đồng/văn bản.</t>
  </si>
  <si>
    <t>Điều 7. Chi phục vụ hoạt động của các đoàn kiểm tra, giám sát (ngoài kế hoạch kiểm tra, giám sát hằng năm); các đoàn kiểm tra khi có dấu hiệu vi phạm; giải quyết tố cáo; giải quyết khiếu nại kỷ luật đảng được thành lập theo quyết định của tỉnh ủy, thành ủy; ban thường vụ tỉnh ủy, thành ủy</t>
  </si>
  <si>
    <t>a) Đoàn kiểm tra khi có dấu hiệu vi phạm đối với tổ chức đảng và đảng viên thuộc diện cấp ủy cấp dưới quản lý, mức chi tối đa 30.000.000 đồng/đoàn (tổ).
b) Đoàn giải quyết tố cáo, mức chi tối đa 20.000.000 đồng/đoàn (tổ).
c) Đoàn kiểm tra, giám sát (ngoài kế hoạch kiểm tra, giám sát hằng năm); Đoàn giải quyết khiếu nại kỷ luật đảng, mức chi tối đa 16.000.000 đồng/đoàn (tổ).</t>
  </si>
  <si>
    <t>Điều 4. Chi phục vụ hoạt động của các đoàn kiểm tra, giám sát (ngoài kế hoạch kiểm tra, giám sát hằng năm); các đoàn kiểm tra khi có dấu hiệu vi phạm; giải quyết tố cáo; giải quyết khiếu nại kỷ luật đảng được thành lập theo quyết định của Đảng ủy; Ban thường vụ Đảng ủy xã, phường</t>
  </si>
  <si>
    <t>Điều 5. Chi hội nghị</t>
  </si>
  <si>
    <t>Thực hiện theo quy định tại Nghị quyết số 07/2025/NQ-HĐND của Hội đồng nhân dân tỉnh Tuyên Quang Quy định chế độ công tác phí, chi hội nghị; chế độ tiếp khách nước ngoài vào làm việc, tổ chức hội nghị, hội thảo quốc tế và tiếp khách trong nước trên địa bàn tỉnh Tuyên Quang.</t>
  </si>
  <si>
    <t>Chế độ chi hội nghị thực hiện theo quy định hiện hành của Nhà nước; đối với tiền ăn, tiền thuê phòng nghỉ của đại biểu và khách mời một số hội nghị được quy định như sau:
1. Hội nghị tỉnh ủy, thành ủy, hội nghị do ban thường vụ tỉnh uỷ, thành ủy triệu tập và chủ trì (không bao gồm hội nghị thường kỳ của ban thường vụ tỉnh ủy, thành ủy) được khoán chi hỗ trợ tiền ăn cho đại biểu, khách mời trong thời gian hội nghị; mức chi bằng 1,5 lần mức khoán chi tiền ăn của đại biểu không trong danh sách trả lương của cơ quan nhà nước theo quy định hiện hành. Đối với đại biểu ở xa phải nghỉ lại trong thời gian hội nghị, thì được chi tiền thuê phòng nghỉ theo quy định hiện hành.
2. Hội nghị tổng kết năm theo ngành của các cơ quan chuyên trách tham mưu, giúp việc của tỉnh ủy, thành ủy tổ chức được khoán chi hỗ trợ tiền ăn cho đại biểu, khách mời trong thời gian hội nghị; mức chi bằng mức khoán chi tiền ăn của đại biểu không trong danh sách trả lương của cơ quan nhà nước theo quy định hiện hành.</t>
  </si>
  <si>
    <t>Điều 8. Chi hội nghị</t>
  </si>
  <si>
    <t>Điều 9. Chi trang phục</t>
  </si>
  <si>
    <t>Các đồng chí ủy viên ban thường vụ, ủy viên ban chấp hành đảng bộ tỉnh, thành phố; cán bộ, công chức, người lao động đang làm việc trong các cơ quan chuyên trách tham mưu, giúp việc của tỉnh ủy, thành ủy, Đảng ủy các cơ quan Đảng tỉnh, thành phố, Đảng ủy Ủy ban nhân dân tỉnh, thành phố mỗi năm được hỗ trợ tiền may trang phục, mức chi 1.000.000 đồng/người/năm. Riêng các đồng chí là Ủy viên Ban Chấp hành Trung ương Đảng hoặc là đại biểu Quốc hội hoặc là đại biểu Hội đồng nhân dân thực hiện theo chế độ của Ủy viên Ban Chấp hành Trung ương Đảng hoặc đại biểu Quốc hội hoặc đại biểu Hội đồng nhân dân. (Mỗi đối tượng chỉ được hưởng một mức hỗ trợ cao nhất).
Chế độ trang phục đối với người làm công tác cơ yếu thực hiện theo quy định hiện hành; không áp dụng quy định tại Điều này.</t>
  </si>
  <si>
    <t>Điều 6. Chi trang phục</t>
  </si>
  <si>
    <t>VĂN BẢN HIỆN HÀNH</t>
  </si>
  <si>
    <t>Quy định số 30-QĐ/TU ngày 19/6/2026 của Văn phòng Tỉnh ủy</t>
  </si>
  <si>
    <t>a) Văn bản trình tỉnh ủy
- Thẩm định ban hành nghị quyết, quy chế, quy định: Trường hợp được cấp có thẩm quyền giao xây dựng đề án, mức chi tối đa 15.000.000 đồng/văn bản; trường hợp không giao xây dựng đề án, mức chi tối đa 12.000.000 đồng/văn bản.
- Thẩm định quyết định phê duyệt ban hành đề án để thực hiện: Mức chi tối đa 12.000.000 đồng/văn bản.</t>
  </si>
  <si>
    <t>b) Văn bản do ban thường vụ tỉnh ủy quyết định ban hành
- Nghị quyết, quy chế, quy định: Trường hợp được cấp có thẩm quyền giao xây dựng đề án, mức chi tối đa 40.000.000 đồng/văn bản; trường hợp không giao xây dựng đề án, mức chi tối đa 30.000.000 đồng/văn bản.
- Quyết định phê duyệt ban hành đề án để thực hiện: Mức chi tối đa 30.000.000 đồng/văn bản.</t>
  </si>
  <si>
    <t>a) Văn bản do tỉnh ủy quyết định ban hành
- Nghị quyết, quy chế, quy định: Trường hợp được cấp có thẩm quyền giao xây dựng đề án, mức chi tối đa 50.000.000 đồng/văn bản; trường hợp không giao xây dựng đề án, mức chi tối đa 40.000.000 đồng/văn bản.
- Quyết định phê duyệt ban hành đề án để thực hiện: Mức chi tối đa 40.000.000 đồng/văn bản.</t>
  </si>
  <si>
    <t>b) Văn bản trình ban thường vụ tỉnh ủy
- Thẩm định ban hành nghị quyết, quy chế, quy định: Trường hợp được cấp có thẩm quyền giao xây dựng đề án, mức chi tối đa 12.000.000 đồng/văn bản; trường hợp không giao xây dựng đề án, mức chi tối đa 10.000.000 đồng/văn bản.
- Thẩm định quyết định phê duyệt ban hành đề án để thực hiện: Mức chi tối đa 10.000.000 đồng/văn bản.</t>
  </si>
  <si>
    <t>1. Xây dựng chương trình làm việc toàn khoá, báo cáo tổng kết nhiệm kỳ của tỉnh ủy: Mức chi tối đa 30.000.000 đồng/chương trình/báo cáo.</t>
  </si>
  <si>
    <t>2. Xây dựng chương trình kiểm tra, giám sát toàn khoá của tỉnh ủy; báo cáo tổng kết nhiệm kỳ công tác kiểm tra, giám sát; báo cáo tổng kết nhiệm kỳ công tác tài chính đảng; báo cáo sơ kết, tổng kết chỉ thị, nghị quyết của Trung ương: Mức chi tối đa 15.000.000 đồng/chương trình/báo cáo.</t>
  </si>
  <si>
    <t>4. Xây dựng chương trình làm việc năm của tỉnh ủy: Mức chi tối đa 7.000.000 đồng/chương trình.</t>
  </si>
  <si>
    <t>Điều 6. Chi hội nghị</t>
  </si>
  <si>
    <t>Điều 7. Chi trang phục</t>
  </si>
  <si>
    <t>Các đồng chí ủy viên ban thường vụ, ủy viên ban chấp hành đảng bộ tỉnh; cán bộ, công chức, người lao động đang làm việc trong các cơ quan chuyên trách tham mưu, giúp việc của tỉnh ủy, Đảng ủy các cơ quan Đảng tỉnh, Đảng ủy Ủy ban nhân dân tỉnh mỗi năm được hỗ trợ tiền may trang phục, mức chi 1.000.000 đồng/người/năm. Riêng các đồng chí là Ủy viên Ban Chấp hành Trung ương Đảng hoặc là đại biểu Quốc hội hoặc là đại biểu Hội đồng nhân dân thực hiện theo chế độ của Ủy viên Ban Chấp hành Trung ương Đảng hoặc đại biểu Quốc hội hoặc đại biểu Hội đồng nhân dân. (Mỗi đối tượng chỉ được hưởng một mức hỗ trợ cao nhất).
Chế độ trang phục đối với người làm công tác cơ yếu thực hiện theo quy định hiện hành; không áp dụng quy định tại Điều này.</t>
  </si>
  <si>
    <t>3. Xây dựng các báo cáo, bao gồm: Báo cáo sơ kết, tổng kết chuyên đề thực hiện các chỉ thị, nghị quyết của tỉnh ủy, ; báo cáo tổng kết năm của tỉnh ủy; báo cáo tổng kết năm công tác kiểm tra, giám sát của tỉnh ủy; báo cáo công tác tài chính đảng hằng năm của tỉnh ủy. Mức chi tối đa 9.000.000 đồng/báo cáo.</t>
  </si>
  <si>
    <t>Điều 4. Chi xây dựng một số văn bản khác trình tỉnh ủy; ban thường vụ tỉnh uỷ</t>
  </si>
  <si>
    <t>5. Chi xây dựng chỉ thị; kết luận; chương trình hành động, kế hoạch thực hiện nghị quyết của tỉnh ủy, ban thường vụ tỉnh ủy: Mức chi tối đa 5.000.000 đồng/văn bản.</t>
  </si>
  <si>
    <t>Điều 5. Chi phục vụ hoạt động của các đoàn kiểm tra, giám sát (ngoài kế hoạch kiểm tra, giám sát hằng năm); các đoàn kiểm tra khi có dấu hiệu vi phạm; giải quyết tố cáo; giải quyết khiếu nại kỷ luật đảng được thành lập theo quyết định của tỉnh ủy; ban thường vụ tỉnh ủy,</t>
  </si>
  <si>
    <t>Chế độ chi hội nghị thực hiện theo quy định hiện hành của Nhà nước; đối với tiền ăn, tiền thuê phòng nghỉ của đại biểu và khách mời một số hội nghị được quy định như sau:
1. Hội nghị tỉnh ủy, hội nghị do ban thường vụ tỉnh uỷ triệu tập và chủ trì (không bao gồm hội nghị thường kỳ của ban thường vụ tỉnh ủy, ) được khoán chi hỗ trợ tiền ăn cho đại biểu, khách mời trong thời gian hội nghị; mức chi bằng 1,5 lần mức khoán chi tiền ăn của đại biểu không trong danh sách trả lương của cơ quan nhà nước theo quy định hiện hành. Đối với đại biểu ở xa phải nghỉ lại trong thời gian hội nghị, thì được chi tiền thuê phòng nghỉ theo quy định hiện hành.
2. Hội nghị tổng kết năm theo ngành của các cơ quan chuyên trách tham mưu, giúp việc của tỉnh ủy tổ chức được khoán chi hỗ trợ tiền ăn cho đại biểu, khách mời trong thời gian hội nghị; mức chi bằng mức khoán chi tiền ăn của đại biểu không trong danh sách trả lương của cơ quan nhà nước theo quy định hiện hành.</t>
  </si>
  <si>
    <t>Điều 7. Tổ chức thực hiện</t>
  </si>
  <si>
    <t>Điều 8. Hiệu lực thi hành</t>
  </si>
  <si>
    <t>Quy định như QĐ 113 và QĐ 30</t>
  </si>
  <si>
    <t>Áp dụng theo thực tiễn đang thực hiện</t>
  </si>
  <si>
    <t>Điều 3. Chi xây dựng và thẩm định văn bản trình tỉnh ủy; ban thường vụ tỉnh ủy ban hành</t>
  </si>
  <si>
    <t>Các đồng chí ủy viên ban thường vụ, ủy viên ban chấp hành Đảng bộ xã, phường; cán bộ, công chức, người lao động đang làm việc trong các cơ quan chuyên trách tham mưu, giúp việc của Đảng ủy xã, phường mỗi năm được hỗ trợ tiền may trang phục, mức chi 1.000.000 đồng/người/năm. Riêng các đồng chí là ủy viên ban thường vụ, ủy viên ban chấp hành đảng bộ thành phố hoặc là đại biểu Quốc hội hoặc là đại biểu Hội đồng nhân dân thực hiện theo chế độ của ủy viên ban chấp hành đảng bộ thành phố hoặc đại biểu Quốc hội hoặc đại biểu Hội đồng nhân dân. (Mỗi đối tượng chỉ được hưởng một mức hỗ trợ cao nhất).</t>
  </si>
  <si>
    <t>Tuyên Quang, ngày 10 tháng 8 năm 2026</t>
  </si>
  <si>
    <t>a) Văn bản do Đảng ủy xã, phường quyết định ban hành.
 Nghị quyết, quy chế, quy định: Trường hợp được cấp có thẩm quyền giao xây dựng đề án, mức chi tối đa: 5.000.000 đồng/văn bản; trường hợp không giao xây dựng đề án, mức chi tối đa: 4.000.000 đồng/văn bản.
 Quyết định phê duyệt ban hành đề án để thực hiện: Mức chi tối đa 4.000.000 đồng/văn bản.</t>
  </si>
  <si>
    <t>b) Văn bản do Ban thường vụ Đảng ủy xã, phường quyết định ban hành.
 Nghị quyết, quy chế, quy định: Trường hợp được cấp có thẩm quyền giao xây dựng đề án, mức chi tối đa: 4.000.000 đồng/văn bản; trường hợp không giao xây dựng đề án, mức chi tối đa: 3.000.000 đồng/văn bản.
 Quyết định phê duyệt ban hành đề án để thực hiện: Mức chi tối đa 3.000.000 đồng/văn bản.</t>
  </si>
  <si>
    <t xml:space="preserve">a) Văn bản trình Đảng ủy xã, phường 
Thẩm định ban hành nghị quyết, quy chế, quy định phải xây dựng đề án: Mức chi tối đa 1.350.000 đồng/văn bản 
Thẩm định ban hành nghị quyết, quy chế, quy định, đề án: Mức chi tối đa 1.200.000 đồng/văn bản. </t>
  </si>
  <si>
    <t>b) Văn bản trình Ban Thường vụ xã, phường
Thẩm định ban hành nghị quyết, quy chế, quy định phải xây dựng đề án: Mức chi tối đa 1.100.000 đồng/văn bản.
Thẩm định ban hành nghị quyết, quy chế, quy định, đề án: Mức chi tối đa 1.000.000 đồng/văn bản.</t>
  </si>
  <si>
    <t xml:space="preserve">1. Xây dựng chương trình làm việc toàn khoá, báo cáo tổng kết nhiệm kỳ của Đảng ủy xã, phường: Mức chi tối đa 3.000.000 đồng/chương trình/báo cáo. </t>
  </si>
  <si>
    <t xml:space="preserve">2. Xây dựng chương trình kiểm tra, giám sát toàn khoá của Đảng ủy xã, phường; báo cáo tổng kết nhiệm kỳ công tác kiểm tra, giám sát; báo cáo tổng kết nhiệm kỳ công tác tài chính đảng; báo cáo sơ kết, tổng kết chỉ thị, nghị quyết của Trung ương: Mức chi tối đa 1.500.000 đồng/chương trình/báo cáo. </t>
  </si>
  <si>
    <t xml:space="preserve">3. Xây dựng các báo cáo, bao gồm: Báo cáo sơ kết, tổng kết chuyên đề thực hiện các chỉ thị, nghị quyết của Đảng ủy xã, phường; báo cáo tổng kết năm của Đảng ủy; báo cáo tổng kết năm công tác kiểm tra, giám sát của Đảng ủy; báo cáo công tác tài chính đảng hằng năm của Đảng ủy: Mức chi tối đa: 900.000 đồng/báo cáo. </t>
  </si>
  <si>
    <t xml:space="preserve">4. Xây dựng chương trình làm việc năm của Đảng ủy xã, phường, đặc khu: Mức chi tối đa 700.000 đồng/chương trình. </t>
  </si>
  <si>
    <t>5. Chi xây dựng chỉ thị; kết luận; chương trình hành động, kế hoạch thực hiện nghị quyết của Đảng ủy, Ban Thường vụ đảng ủy: Mức chi tối đa 500.000 đồng/văn bản.</t>
  </si>
  <si>
    <t xml:space="preserve">1. Đoàn kiểm tra khi có dấu hiệu vi phạm đối với tổ chức đảng và đảng viên thuộc diện cấp ủy cấp dưới quản lý: Mức chi tối đa 3.000.000 đồng/đoàn (tổ). 
2. Đoàn giải quyết tố cáo: Mức chi tối đa 2.000.000 đồng/đoàn (tổ). 
3. Đoàn kiểm tra, giám sát (ngoài kế hoạch kiểm tra, giám sát hằng năm); Đoàn giải quyết khiếu nại kỷ luật đảng: Mức chi tối đa 1.600.000 đồng/đoàn (tổ). </t>
  </si>
  <si>
    <t xml:space="preserve">Xây dựng bằng 10% mức cấp tỉnh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</si>
</sst>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x14ac:knownFonts="1">
    <font>
      <sz val="12"/>
      <name val="Times New Roman"/>
    </font>
    <font>
      <sz val="14"/>
      <name val="Times New Roman"/>
      <family val="1"/>
    </font>
    <font>
      <b/>
      <sz val="14"/>
      <name val="Times New Roman"/>
      <family val="1"/>
    </font>
    <font>
      <sz val="12"/>
      <name val="Times New Roman"/>
      <family val="1"/>
    </font>
    <font>
      <sz val="11"/>
      <name val="Times New Roman"/>
      <family val="1"/>
    </font>
    <font>
      <b/>
      <sz val="11"/>
      <name val="Times New Roman"/>
      <family val="1"/>
    </font>
    <font>
      <b/>
      <sz val="12"/>
      <name val="Times New Roman"/>
      <family val="1"/>
    </font>
    <font>
      <i/>
      <sz val="13"/>
      <name val="Times New Roman"/>
      <family val="1"/>
    </font>
    <font>
      <sz val="13"/>
      <color theme="1"/>
      <name val="Times New Roman"/>
      <family val="1"/>
    </font>
    <font>
      <b/>
      <sz val="13"/>
      <color theme="1"/>
      <name val="Times New Roman"/>
      <family val="1"/>
    </font>
    <font>
      <b/>
      <sz val="14"/>
      <color theme="1"/>
      <name val="Times New Roman"/>
      <family val="1"/>
    </font>
    <font>
      <b/>
      <u/>
      <sz val="12"/>
      <name val="Times New Roman"/>
      <family val="1"/>
    </font>
    <font>
      <i/>
      <sz val="12"/>
      <name val="Times New Roman"/>
      <family val="1"/>
    </font>
    <font>
      <sz val="12"/>
      <name val="Times New Roman"/>
      <family val="1"/>
    </font>
    <font>
      <sz val="14"/>
      <color theme="0"/>
      <name val="Times New Roman"/>
      <family val="1"/>
    </font>
    <font>
      <sz val="14"/>
      <color rgb="FFFF0000"/>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3" fillId="0" borderId="0" applyFont="0" applyFill="0" applyBorder="0" applyAlignment="0" applyProtection="0"/>
  </cellStyleXfs>
  <cellXfs count="43">
    <xf numFmtId="0" fontId="0" fillId="0" borderId="0" xfId="0"/>
    <xf numFmtId="0" fontId="1" fillId="2" borderId="0" xfId="0" applyFont="1" applyFill="1" applyAlignment="1">
      <alignment vertical="center"/>
    </xf>
    <xf numFmtId="0" fontId="1" fillId="2" borderId="0" xfId="0" applyFont="1" applyFill="1" applyAlignment="1">
      <alignment horizontal="left" vertical="center"/>
    </xf>
    <xf numFmtId="0" fontId="2" fillId="2" borderId="0" xfId="0" applyFont="1" applyFill="1" applyAlignment="1">
      <alignment vertical="center"/>
    </xf>
    <xf numFmtId="0" fontId="3"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2" borderId="0" xfId="0" applyFont="1" applyFill="1" applyAlignment="1">
      <alignment horizontal="centerContinuous" vertical="center"/>
    </xf>
    <xf numFmtId="0" fontId="8" fillId="2" borderId="0" xfId="0" applyFont="1" applyFill="1" applyAlignment="1">
      <alignment vertical="center"/>
    </xf>
    <xf numFmtId="0" fontId="8" fillId="2" borderId="0" xfId="0" applyFont="1" applyFill="1" applyAlignment="1">
      <alignment horizontal="centerContinuous" vertical="center"/>
    </xf>
    <xf numFmtId="0" fontId="9" fillId="2" borderId="0" xfId="0" applyFont="1" applyFill="1" applyAlignment="1">
      <alignment horizontal="centerContinuous" vertical="center" wrapText="1"/>
    </xf>
    <xf numFmtId="0" fontId="10" fillId="2" borderId="0" xfId="0" applyFont="1" applyFill="1" applyAlignment="1">
      <alignment horizontal="centerContinuous" vertical="center" wrapText="1"/>
    </xf>
    <xf numFmtId="0" fontId="1" fillId="2" borderId="0" xfId="0" applyFont="1" applyFill="1" applyAlignment="1">
      <alignment horizontal="centerContinuous" vertical="center"/>
    </xf>
    <xf numFmtId="0" fontId="2" fillId="2" borderId="0" xfId="0" applyFont="1" applyFill="1" applyAlignment="1">
      <alignment horizontal="centerContinuous" vertical="center"/>
    </xf>
    <xf numFmtId="0" fontId="11" fillId="2" borderId="0" xfId="0" applyFont="1" applyFill="1" applyAlignment="1">
      <alignment horizontal="left" vertical="center"/>
    </xf>
    <xf numFmtId="0" fontId="5" fillId="2" borderId="0" xfId="0" applyFont="1" applyFill="1" applyAlignment="1">
      <alignment horizontal="left" vertical="center"/>
    </xf>
    <xf numFmtId="0" fontId="6" fillId="2" borderId="0" xfId="0" applyFont="1" applyFill="1" applyAlignment="1">
      <alignment horizontal="left" vertical="center"/>
    </xf>
    <xf numFmtId="0" fontId="5" fillId="2" borderId="3" xfId="0" applyFont="1" applyFill="1" applyBorder="1" applyAlignment="1">
      <alignment horizontal="center" vertical="center"/>
    </xf>
    <xf numFmtId="0" fontId="5" fillId="2" borderId="3" xfId="0" applyFont="1" applyFill="1" applyBorder="1" applyAlignment="1">
      <alignment horizontal="left" vertical="center" wrapText="1"/>
    </xf>
    <xf numFmtId="0" fontId="5" fillId="2" borderId="3"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4" fillId="2" borderId="0" xfId="0" applyFont="1" applyFill="1" applyAlignment="1">
      <alignment vertical="center"/>
    </xf>
    <xf numFmtId="43" fontId="14" fillId="2" borderId="0" xfId="1" applyFont="1" applyFill="1" applyAlignment="1">
      <alignment vertical="center"/>
    </xf>
    <xf numFmtId="0" fontId="15" fillId="2" borderId="0" xfId="0" applyFont="1" applyFill="1" applyAlignment="1">
      <alignment horizontal="left" vertical="center"/>
    </xf>
    <xf numFmtId="0" fontId="15" fillId="2" borderId="0" xfId="0" applyFont="1" applyFill="1" applyAlignment="1">
      <alignment vertical="center"/>
    </xf>
    <xf numFmtId="43" fontId="15" fillId="2" borderId="0" xfId="1" applyFont="1" applyFill="1" applyAlignment="1">
      <alignment horizontal="left" vertical="center"/>
    </xf>
    <xf numFmtId="43" fontId="15" fillId="2" borderId="0" xfId="1" applyFont="1" applyFill="1" applyAlignment="1">
      <alignment vertical="center"/>
    </xf>
    <xf numFmtId="43" fontId="1" fillId="2" borderId="0" xfId="0" applyNumberFormat="1" applyFont="1" applyFill="1" applyAlignment="1">
      <alignment vertical="center"/>
    </xf>
    <xf numFmtId="43" fontId="3" fillId="2" borderId="0" xfId="1" applyFont="1" applyFill="1" applyAlignment="1">
      <alignment vertical="center"/>
    </xf>
    <xf numFmtId="43" fontId="1" fillId="2" borderId="0" xfId="1" applyFont="1" applyFill="1" applyAlignment="1">
      <alignment vertical="center"/>
    </xf>
    <xf numFmtId="43" fontId="8" fillId="2" borderId="0" xfId="1" applyFont="1" applyFill="1" applyAlignment="1">
      <alignment vertical="center"/>
    </xf>
    <xf numFmtId="43" fontId="7" fillId="2" borderId="0" xfId="1" applyFont="1" applyFill="1" applyAlignment="1">
      <alignment vertical="center"/>
    </xf>
    <xf numFmtId="43" fontId="6" fillId="2" borderId="0" xfId="1" applyFont="1" applyFill="1" applyAlignment="1">
      <alignment vertical="center"/>
    </xf>
    <xf numFmtId="0" fontId="6" fillId="2" borderId="0" xfId="0" applyFont="1" applyFill="1" applyAlignment="1">
      <alignment horizontal="center" vertical="center"/>
    </xf>
    <xf numFmtId="0" fontId="11" fillId="2" borderId="0" xfId="0" applyFont="1" applyFill="1" applyAlignment="1">
      <alignment horizontal="center" vertical="center"/>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2" fillId="2" borderId="0" xfId="0" applyFont="1" applyFill="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77FA2-880A-4DDC-8E6B-B23CA6E2D6DD}">
  <sheetPr>
    <pageSetUpPr fitToPage="1"/>
  </sheetPr>
  <dimension ref="A1:T43"/>
  <sheetViews>
    <sheetView tabSelected="1" view="pageBreakPreview" topLeftCell="B8" zoomScaleNormal="100" zoomScaleSheetLayoutView="100" workbookViewId="0">
      <selection activeCell="F16" sqref="F16"/>
    </sheetView>
  </sheetViews>
  <sheetFormatPr defaultColWidth="8.33203125" defaultRowHeight="18" x14ac:dyDescent="0.35"/>
  <cols>
    <col min="1" max="1" width="4.83203125" style="3" customWidth="1"/>
    <col min="2" max="3" width="54.58203125" style="1" customWidth="1"/>
    <col min="4" max="4" width="54.58203125" style="2" customWidth="1"/>
    <col min="5" max="5" width="22.08203125" style="2" customWidth="1"/>
    <col min="6" max="7" width="8.58203125" style="32" customWidth="1"/>
    <col min="8" max="10" width="8.9140625" style="1" customWidth="1"/>
    <col min="11" max="11" width="11.4140625" style="1" bestFit="1" customWidth="1"/>
    <col min="12" max="12" width="11.5" style="1" bestFit="1" customWidth="1"/>
    <col min="13" max="13" width="10.33203125" style="1" bestFit="1" customWidth="1"/>
    <col min="14" max="14" width="8.4140625" style="1" bestFit="1" customWidth="1"/>
    <col min="15" max="16" width="11.4140625" style="1" bestFit="1" customWidth="1"/>
    <col min="17" max="17" width="10.33203125" style="1" bestFit="1" customWidth="1"/>
    <col min="18" max="18" width="8.4140625" style="1" bestFit="1" customWidth="1"/>
    <col min="19" max="20" width="11.4140625" style="1" bestFit="1" customWidth="1"/>
    <col min="21" max="16384" width="8.33203125" style="1"/>
  </cols>
  <sheetData>
    <row r="1" spans="1:7" s="4" customFormat="1" ht="15.65" customHeight="1" x14ac:dyDescent="0.35">
      <c r="A1" s="15" t="s">
        <v>5</v>
      </c>
      <c r="B1" s="16"/>
      <c r="C1" s="16"/>
      <c r="D1" s="36" t="s">
        <v>4</v>
      </c>
      <c r="E1" s="36"/>
      <c r="F1" s="31"/>
      <c r="G1" s="31"/>
    </row>
    <row r="2" spans="1:7" s="4" customFormat="1" ht="17" customHeight="1" x14ac:dyDescent="0.35">
      <c r="A2" s="15" t="s">
        <v>3</v>
      </c>
      <c r="B2" s="14"/>
      <c r="C2" s="14"/>
      <c r="D2" s="37" t="s">
        <v>2</v>
      </c>
      <c r="E2" s="37"/>
      <c r="F2" s="31"/>
      <c r="G2" s="31"/>
    </row>
    <row r="3" spans="1:7" s="4" customFormat="1" ht="17" customHeight="1" x14ac:dyDescent="0.35">
      <c r="A3" s="15"/>
      <c r="B3" s="14"/>
      <c r="C3" s="14"/>
      <c r="D3" s="40" t="s">
        <v>68</v>
      </c>
      <c r="E3" s="40"/>
      <c r="F3" s="31"/>
      <c r="G3" s="31"/>
    </row>
    <row r="4" spans="1:7" ht="23.4" customHeight="1" x14ac:dyDescent="0.35">
      <c r="A4" s="13" t="s">
        <v>6</v>
      </c>
      <c r="B4" s="13"/>
      <c r="C4" s="13"/>
      <c r="D4" s="12"/>
      <c r="E4" s="12"/>
    </row>
    <row r="5" spans="1:7" s="8" customFormat="1" ht="23.4" customHeight="1" x14ac:dyDescent="0.35">
      <c r="A5" s="11" t="s">
        <v>8</v>
      </c>
      <c r="B5" s="10"/>
      <c r="C5" s="10"/>
      <c r="D5" s="9"/>
      <c r="E5" s="9"/>
      <c r="F5" s="33"/>
      <c r="G5" s="33"/>
    </row>
    <row r="6" spans="1:7" s="6" customFormat="1" ht="30.65" customHeight="1" x14ac:dyDescent="0.35">
      <c r="A6" s="7" t="s">
        <v>7</v>
      </c>
      <c r="B6" s="7"/>
      <c r="C6" s="7"/>
      <c r="D6" s="7"/>
      <c r="E6" s="7"/>
      <c r="F6" s="34"/>
      <c r="G6" s="34"/>
    </row>
    <row r="7" spans="1:7" s="5" customFormat="1" ht="28.75" customHeight="1" x14ac:dyDescent="0.35">
      <c r="A7" s="38" t="s">
        <v>1</v>
      </c>
      <c r="B7" s="41" t="s">
        <v>45</v>
      </c>
      <c r="C7" s="42"/>
      <c r="D7" s="38" t="s">
        <v>10</v>
      </c>
      <c r="E7" s="38" t="s">
        <v>0</v>
      </c>
      <c r="F7" s="35"/>
      <c r="G7" s="35"/>
    </row>
    <row r="8" spans="1:7" s="5" customFormat="1" ht="48.65" customHeight="1" x14ac:dyDescent="0.35">
      <c r="A8" s="39"/>
      <c r="B8" s="23" t="s">
        <v>9</v>
      </c>
      <c r="C8" s="23" t="s">
        <v>46</v>
      </c>
      <c r="D8" s="39"/>
      <c r="E8" s="39"/>
      <c r="F8" s="35"/>
      <c r="G8" s="35"/>
    </row>
    <row r="9" spans="1:7" s="5" customFormat="1" ht="42" customHeight="1" x14ac:dyDescent="0.35">
      <c r="A9" s="17"/>
      <c r="B9" s="19" t="s">
        <v>12</v>
      </c>
      <c r="C9" s="19" t="s">
        <v>66</v>
      </c>
      <c r="D9" s="19" t="s">
        <v>11</v>
      </c>
      <c r="E9" s="22" t="s">
        <v>79</v>
      </c>
      <c r="F9" s="35"/>
      <c r="G9" s="35"/>
    </row>
    <row r="10" spans="1:7" s="5" customFormat="1" ht="42.65" customHeight="1" x14ac:dyDescent="0.35">
      <c r="A10" s="17">
        <v>1</v>
      </c>
      <c r="B10" s="20" t="s">
        <v>13</v>
      </c>
      <c r="C10" s="20" t="s">
        <v>13</v>
      </c>
      <c r="D10" s="20" t="s">
        <v>13</v>
      </c>
      <c r="E10" s="22"/>
      <c r="F10" s="35"/>
      <c r="G10" s="35"/>
    </row>
    <row r="11" spans="1:7" s="5" customFormat="1" ht="102" customHeight="1" x14ac:dyDescent="0.35">
      <c r="A11" s="17"/>
      <c r="B11" s="20" t="s">
        <v>14</v>
      </c>
      <c r="C11" s="20" t="s">
        <v>49</v>
      </c>
      <c r="D11" s="20" t="s">
        <v>69</v>
      </c>
      <c r="E11" s="22"/>
      <c r="F11" s="35">
        <f>50*10%</f>
        <v>5</v>
      </c>
      <c r="G11" s="35">
        <f>40*10%</f>
        <v>4</v>
      </c>
    </row>
    <row r="12" spans="1:7" s="4" customFormat="1" ht="98" x14ac:dyDescent="0.35">
      <c r="A12" s="21"/>
      <c r="B12" s="20" t="s">
        <v>20</v>
      </c>
      <c r="C12" s="20" t="s">
        <v>48</v>
      </c>
      <c r="D12" s="20" t="s">
        <v>70</v>
      </c>
      <c r="E12" s="22"/>
      <c r="F12" s="31">
        <f>40*10%</f>
        <v>4</v>
      </c>
      <c r="G12" s="31">
        <f>30*10%</f>
        <v>3</v>
      </c>
    </row>
    <row r="13" spans="1:7" s="4" customFormat="1" ht="50.4" customHeight="1" x14ac:dyDescent="0.35">
      <c r="A13" s="21">
        <v>2</v>
      </c>
      <c r="B13" s="20" t="s">
        <v>21</v>
      </c>
      <c r="C13" s="20" t="s">
        <v>21</v>
      </c>
      <c r="D13" s="20" t="s">
        <v>15</v>
      </c>
      <c r="E13" s="22"/>
      <c r="F13" s="31"/>
      <c r="G13" s="31"/>
    </row>
    <row r="14" spans="1:7" s="5" customFormat="1" ht="67.25" customHeight="1" x14ac:dyDescent="0.35">
      <c r="A14" s="21">
        <v>3</v>
      </c>
      <c r="B14" s="20" t="s">
        <v>22</v>
      </c>
      <c r="C14" s="20" t="s">
        <v>22</v>
      </c>
      <c r="D14" s="20" t="s">
        <v>16</v>
      </c>
      <c r="E14" s="18"/>
      <c r="F14" s="35"/>
      <c r="G14" s="35"/>
    </row>
    <row r="15" spans="1:7" s="4" customFormat="1" ht="42.65" customHeight="1" x14ac:dyDescent="0.35">
      <c r="A15" s="21">
        <v>4</v>
      </c>
      <c r="B15" s="20" t="s">
        <v>23</v>
      </c>
      <c r="C15" s="20" t="s">
        <v>23</v>
      </c>
      <c r="D15" s="20" t="s">
        <v>17</v>
      </c>
      <c r="E15" s="22"/>
      <c r="F15" s="31"/>
      <c r="G15" s="31"/>
    </row>
    <row r="16" spans="1:7" s="5" customFormat="1" ht="105" customHeight="1" x14ac:dyDescent="0.35">
      <c r="A16" s="17"/>
      <c r="B16" s="20" t="s">
        <v>24</v>
      </c>
      <c r="C16" s="20" t="s">
        <v>47</v>
      </c>
      <c r="D16" s="20" t="s">
        <v>71</v>
      </c>
      <c r="E16" s="22"/>
      <c r="F16" s="35">
        <f>(15+12)/2*0.1</f>
        <v>1.35</v>
      </c>
      <c r="G16" s="35">
        <f>12*10%</f>
        <v>1.2000000000000002</v>
      </c>
    </row>
    <row r="17" spans="1:8" s="5" customFormat="1" ht="108.65" customHeight="1" x14ac:dyDescent="0.35">
      <c r="A17" s="17"/>
      <c r="B17" s="20" t="s">
        <v>25</v>
      </c>
      <c r="C17" s="20" t="s">
        <v>50</v>
      </c>
      <c r="D17" s="20" t="s">
        <v>72</v>
      </c>
      <c r="E17" s="22"/>
      <c r="F17" s="35">
        <f>(12+10)/2*0.1</f>
        <v>1.1000000000000001</v>
      </c>
      <c r="G17" s="35">
        <f>10*10%</f>
        <v>1</v>
      </c>
    </row>
    <row r="18" spans="1:8" s="5" customFormat="1" ht="51" customHeight="1" x14ac:dyDescent="0.35">
      <c r="A18" s="17"/>
      <c r="B18" s="20" t="s">
        <v>26</v>
      </c>
      <c r="C18" s="20" t="s">
        <v>26</v>
      </c>
      <c r="D18" s="20" t="s">
        <v>19</v>
      </c>
      <c r="E18" s="22"/>
      <c r="F18" s="35"/>
      <c r="G18" s="35"/>
    </row>
    <row r="19" spans="1:8" s="4" customFormat="1" ht="72.650000000000006" customHeight="1" x14ac:dyDescent="0.35">
      <c r="A19" s="21"/>
      <c r="B19" s="20" t="s">
        <v>27</v>
      </c>
      <c r="C19" s="20" t="s">
        <v>27</v>
      </c>
      <c r="D19" s="20" t="s">
        <v>18</v>
      </c>
      <c r="E19" s="22"/>
      <c r="F19" s="31"/>
      <c r="G19" s="31"/>
    </row>
    <row r="20" spans="1:8" s="4" customFormat="1" ht="72.650000000000006" customHeight="1" x14ac:dyDescent="0.35">
      <c r="A20" s="21"/>
      <c r="B20" s="19" t="s">
        <v>29</v>
      </c>
      <c r="C20" s="19" t="s">
        <v>58</v>
      </c>
      <c r="D20" s="19" t="s">
        <v>28</v>
      </c>
      <c r="E20" s="22" t="s">
        <v>79</v>
      </c>
      <c r="F20" s="31"/>
      <c r="G20" s="31"/>
    </row>
    <row r="21" spans="1:8" s="4" customFormat="1" ht="72.650000000000006" customHeight="1" x14ac:dyDescent="0.35">
      <c r="A21" s="21"/>
      <c r="B21" s="20" t="s">
        <v>30</v>
      </c>
      <c r="C21" s="20" t="s">
        <v>51</v>
      </c>
      <c r="D21" s="20" t="s">
        <v>73</v>
      </c>
      <c r="E21" s="22"/>
      <c r="F21" s="31">
        <f>30*10%</f>
        <v>3</v>
      </c>
      <c r="G21" s="31"/>
    </row>
    <row r="22" spans="1:8" s="4" customFormat="1" ht="79.75" customHeight="1" x14ac:dyDescent="0.35">
      <c r="A22" s="21"/>
      <c r="B22" s="20" t="s">
        <v>31</v>
      </c>
      <c r="C22" s="20" t="s">
        <v>52</v>
      </c>
      <c r="D22" s="20" t="s">
        <v>74</v>
      </c>
      <c r="E22" s="22"/>
      <c r="F22" s="31">
        <f>15*10%</f>
        <v>1.5</v>
      </c>
      <c r="G22" s="31"/>
    </row>
    <row r="23" spans="1:8" s="4" customFormat="1" ht="80.400000000000006" customHeight="1" x14ac:dyDescent="0.35">
      <c r="A23" s="21"/>
      <c r="B23" s="20" t="s">
        <v>32</v>
      </c>
      <c r="C23" s="20" t="s">
        <v>57</v>
      </c>
      <c r="D23" s="20" t="s">
        <v>75</v>
      </c>
      <c r="E23" s="22"/>
      <c r="F23" s="31">
        <f>9*10%</f>
        <v>0.9</v>
      </c>
      <c r="G23" s="31"/>
    </row>
    <row r="24" spans="1:8" s="4" customFormat="1" ht="53.4" customHeight="1" x14ac:dyDescent="0.35">
      <c r="A24" s="21"/>
      <c r="B24" s="20" t="s">
        <v>33</v>
      </c>
      <c r="C24" s="20" t="s">
        <v>53</v>
      </c>
      <c r="D24" s="20" t="s">
        <v>76</v>
      </c>
      <c r="E24" s="22"/>
      <c r="F24" s="31">
        <f>7*10%</f>
        <v>0.70000000000000007</v>
      </c>
      <c r="G24" s="31"/>
    </row>
    <row r="25" spans="1:8" s="4" customFormat="1" ht="53.4" customHeight="1" x14ac:dyDescent="0.35">
      <c r="A25" s="21"/>
      <c r="B25" s="20" t="s">
        <v>34</v>
      </c>
      <c r="C25" s="20" t="s">
        <v>59</v>
      </c>
      <c r="D25" s="20" t="s">
        <v>77</v>
      </c>
      <c r="E25" s="22"/>
      <c r="F25" s="31">
        <f>5*10%</f>
        <v>0.5</v>
      </c>
      <c r="G25" s="31"/>
    </row>
    <row r="26" spans="1:8" s="5" customFormat="1" ht="82.75" customHeight="1" x14ac:dyDescent="0.35">
      <c r="A26" s="17"/>
      <c r="B26" s="19" t="s">
        <v>35</v>
      </c>
      <c r="C26" s="19" t="s">
        <v>60</v>
      </c>
      <c r="D26" s="19" t="s">
        <v>37</v>
      </c>
      <c r="E26" s="22" t="s">
        <v>79</v>
      </c>
      <c r="F26" s="35"/>
      <c r="G26" s="35"/>
    </row>
    <row r="27" spans="1:8" s="4" customFormat="1" ht="123" customHeight="1" x14ac:dyDescent="0.35">
      <c r="A27" s="21"/>
      <c r="B27" s="20" t="s">
        <v>36</v>
      </c>
      <c r="C27" s="20" t="s">
        <v>36</v>
      </c>
      <c r="D27" s="20" t="s">
        <v>78</v>
      </c>
      <c r="E27" s="22"/>
      <c r="F27" s="31">
        <f>30*10%</f>
        <v>3</v>
      </c>
      <c r="G27" s="31">
        <f>20*10%</f>
        <v>2</v>
      </c>
      <c r="H27" s="4">
        <f>16*10%</f>
        <v>1.6</v>
      </c>
    </row>
    <row r="28" spans="1:8" s="5" customFormat="1" ht="29.4" customHeight="1" x14ac:dyDescent="0.35">
      <c r="A28" s="17"/>
      <c r="B28" s="19" t="s">
        <v>41</v>
      </c>
      <c r="C28" s="19" t="s">
        <v>54</v>
      </c>
      <c r="D28" s="19" t="s">
        <v>38</v>
      </c>
      <c r="E28" s="18"/>
      <c r="F28" s="35"/>
      <c r="G28" s="35"/>
    </row>
    <row r="29" spans="1:8" s="4" customFormat="1" ht="234.65" customHeight="1" x14ac:dyDescent="0.35">
      <c r="A29" s="21"/>
      <c r="B29" s="20" t="s">
        <v>40</v>
      </c>
      <c r="C29" s="20" t="s">
        <v>61</v>
      </c>
      <c r="D29" s="20" t="s">
        <v>39</v>
      </c>
      <c r="E29" s="22" t="s">
        <v>65</v>
      </c>
      <c r="F29" s="31"/>
      <c r="G29" s="31"/>
    </row>
    <row r="30" spans="1:8" s="5" customFormat="1" ht="30.65" customHeight="1" x14ac:dyDescent="0.35">
      <c r="A30" s="17"/>
      <c r="B30" s="19" t="s">
        <v>42</v>
      </c>
      <c r="C30" s="19" t="s">
        <v>55</v>
      </c>
      <c r="D30" s="19" t="s">
        <v>44</v>
      </c>
      <c r="E30" s="18"/>
      <c r="F30" s="35"/>
      <c r="G30" s="35"/>
    </row>
    <row r="31" spans="1:8" s="4" customFormat="1" ht="179.4" customHeight="1" x14ac:dyDescent="0.35">
      <c r="A31" s="21"/>
      <c r="B31" s="20" t="s">
        <v>43</v>
      </c>
      <c r="C31" s="20" t="s">
        <v>56</v>
      </c>
      <c r="D31" s="20" t="s">
        <v>67</v>
      </c>
      <c r="E31" s="22" t="s">
        <v>64</v>
      </c>
      <c r="F31" s="31"/>
      <c r="G31" s="31"/>
    </row>
    <row r="32" spans="1:8" s="5" customFormat="1" ht="31.25" customHeight="1" x14ac:dyDescent="0.35">
      <c r="A32" s="17"/>
      <c r="B32" s="19"/>
      <c r="C32" s="19"/>
      <c r="D32" s="19" t="s">
        <v>62</v>
      </c>
      <c r="E32" s="18"/>
      <c r="F32" s="35"/>
      <c r="G32" s="35"/>
    </row>
    <row r="33" spans="1:20" s="5" customFormat="1" ht="32.4" customHeight="1" x14ac:dyDescent="0.35">
      <c r="A33" s="17"/>
      <c r="B33" s="19"/>
      <c r="C33" s="19"/>
      <c r="D33" s="19" t="s">
        <v>63</v>
      </c>
      <c r="E33" s="18"/>
      <c r="F33" s="35"/>
      <c r="G33" s="35"/>
    </row>
    <row r="35" spans="1:20" x14ac:dyDescent="0.35">
      <c r="E35" s="26"/>
      <c r="F35" s="25"/>
      <c r="G35" s="25"/>
      <c r="H35" s="24"/>
      <c r="I35" s="24"/>
      <c r="J35" s="24"/>
      <c r="K35" s="30"/>
      <c r="L35" s="30"/>
      <c r="M35" s="30"/>
      <c r="N35" s="30"/>
    </row>
    <row r="36" spans="1:20" x14ac:dyDescent="0.35">
      <c r="E36" s="26"/>
      <c r="F36" s="29"/>
      <c r="G36" s="28"/>
      <c r="H36" s="29"/>
      <c r="I36" s="29"/>
      <c r="J36" s="29"/>
      <c r="K36" s="29"/>
      <c r="L36" s="29"/>
      <c r="M36" s="29"/>
      <c r="N36" s="29"/>
      <c r="O36" s="29"/>
      <c r="P36" s="29"/>
      <c r="Q36" s="29"/>
      <c r="R36" s="29"/>
      <c r="S36" s="29"/>
      <c r="T36" s="29"/>
    </row>
    <row r="37" spans="1:20" x14ac:dyDescent="0.35">
      <c r="E37" s="26"/>
      <c r="F37" s="29"/>
      <c r="G37" s="28"/>
      <c r="H37" s="29"/>
      <c r="I37" s="29"/>
      <c r="J37" s="29"/>
      <c r="K37" s="29"/>
      <c r="L37" s="29"/>
      <c r="M37" s="29"/>
      <c r="N37" s="29"/>
      <c r="O37" s="29"/>
      <c r="P37" s="29"/>
      <c r="Q37" s="29"/>
      <c r="R37" s="29"/>
      <c r="S37" s="29"/>
      <c r="T37" s="29"/>
    </row>
    <row r="38" spans="1:20" x14ac:dyDescent="0.35">
      <c r="E38" s="26"/>
      <c r="F38" s="29"/>
      <c r="G38" s="28"/>
      <c r="H38" s="29"/>
      <c r="I38" s="29"/>
      <c r="J38" s="29"/>
      <c r="K38" s="29"/>
      <c r="L38" s="29"/>
      <c r="M38" s="29"/>
      <c r="N38" s="29"/>
      <c r="O38" s="29"/>
      <c r="P38" s="29"/>
      <c r="Q38" s="29"/>
      <c r="R38" s="29"/>
      <c r="S38" s="29"/>
      <c r="T38" s="29"/>
    </row>
    <row r="39" spans="1:20" x14ac:dyDescent="0.35">
      <c r="E39" s="26"/>
      <c r="F39" s="25"/>
      <c r="G39" s="29"/>
      <c r="H39" s="29"/>
      <c r="I39" s="29"/>
      <c r="J39" s="29"/>
      <c r="K39" s="30"/>
      <c r="L39" s="30"/>
      <c r="M39" s="30"/>
      <c r="N39" s="30"/>
      <c r="O39" s="29"/>
      <c r="P39" s="29"/>
      <c r="Q39" s="29"/>
      <c r="R39" s="29"/>
      <c r="S39" s="29"/>
      <c r="T39" s="29"/>
    </row>
    <row r="40" spans="1:20" x14ac:dyDescent="0.35">
      <c r="E40" s="26"/>
      <c r="F40" s="25"/>
      <c r="G40" s="28"/>
      <c r="H40" s="29"/>
      <c r="I40" s="29"/>
      <c r="J40" s="29"/>
      <c r="K40" s="29"/>
      <c r="L40" s="29"/>
      <c r="M40" s="29"/>
      <c r="N40" s="25"/>
      <c r="O40" s="25"/>
      <c r="P40" s="25"/>
      <c r="Q40" s="25"/>
      <c r="R40" s="25"/>
      <c r="S40" s="25"/>
      <c r="T40" s="25"/>
    </row>
    <row r="41" spans="1:20" x14ac:dyDescent="0.35">
      <c r="G41" s="28"/>
      <c r="H41" s="29"/>
      <c r="I41" s="29"/>
      <c r="J41" s="29"/>
      <c r="K41" s="29"/>
      <c r="L41" s="29"/>
      <c r="M41" s="29"/>
      <c r="N41" s="25"/>
      <c r="O41" s="25"/>
      <c r="P41" s="25"/>
      <c r="Q41" s="25"/>
      <c r="R41" s="25"/>
      <c r="S41" s="25"/>
      <c r="T41" s="25"/>
    </row>
    <row r="42" spans="1:20" x14ac:dyDescent="0.35">
      <c r="G42" s="28"/>
      <c r="H42" s="29"/>
      <c r="I42" s="29"/>
      <c r="J42" s="29"/>
      <c r="K42" s="29"/>
      <c r="L42" s="29"/>
      <c r="M42" s="29"/>
    </row>
    <row r="43" spans="1:20" x14ac:dyDescent="0.35">
      <c r="G43" s="29"/>
      <c r="H43" s="27"/>
      <c r="I43" s="27"/>
      <c r="J43" s="27"/>
      <c r="K43" s="27"/>
      <c r="L43" s="27"/>
    </row>
  </sheetData>
  <dataConsolidate/>
  <mergeCells count="7">
    <mergeCell ref="D1:E1"/>
    <mergeCell ref="D2:E2"/>
    <mergeCell ref="A7:A8"/>
    <mergeCell ref="D7:D8"/>
    <mergeCell ref="E7:E8"/>
    <mergeCell ref="D3:E3"/>
    <mergeCell ref="B7:C7"/>
  </mergeCells>
  <printOptions horizontalCentered="1"/>
  <pageMargins left="0.32" right="0.27" top="0.37" bottom="0.31" header="0.23" footer="0.2"/>
  <pageSetup paperSize="9" scale="69" fitToHeight="0" orientation="landscape" r:id="rId1"/>
  <headerFooter alignWithMargins="0">
    <oddFooter>&amp;C&amp;9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SS</vt:lpstr>
      <vt:lpstr>SS!Print_Area</vt:lpstr>
      <vt:lpstr>SS!Print_Titles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 binh</dc:creator>
  <cp:lastModifiedBy>to binh</cp:lastModifiedBy>
  <cp:lastPrinted>2026-07-27T11:54:17Z</cp:lastPrinted>
  <dcterms:created xsi:type="dcterms:W3CDTF">2025-08-15T06:41:15Z</dcterms:created>
  <dcterms:modified xsi:type="dcterms:W3CDTF">2026-08-10T01:55:31Z</dcterms:modified>
</cp:coreProperties>
</file>